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kovak\Documents\Vyřízené žádosti 2022\duben 2022\"/>
    </mc:Choice>
  </mc:AlternateContent>
  <xr:revisionPtr revIDLastSave="0" documentId="13_ncr:1_{21807F50-424A-4AB1-9E64-DCAB0F9D1A54}" xr6:coauthVersionLast="47" xr6:coauthVersionMax="47" xr10:uidLastSave="{00000000-0000-0000-0000-000000000000}"/>
  <bookViews>
    <workbookView xWindow="25080" yWindow="4710" windowWidth="25440" windowHeight="1539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4" i="1" l="1"/>
  <c r="E14" i="1" s="1"/>
  <c r="E13" i="1"/>
  <c r="E12" i="1"/>
  <c r="E11" i="1"/>
  <c r="E8" i="1"/>
  <c r="E7" i="1"/>
  <c r="E6" i="1"/>
  <c r="E18" i="1"/>
  <c r="D9" i="1"/>
  <c r="D10" i="1" s="1"/>
  <c r="D11" i="1" s="1"/>
  <c r="D12" i="1" s="1"/>
  <c r="D13" i="1" s="1"/>
  <c r="D4" i="1"/>
  <c r="D5" i="1" s="1"/>
  <c r="D6" i="1" s="1"/>
  <c r="D7" i="1" s="1"/>
  <c r="D8" i="1" s="1"/>
  <c r="E10" i="1"/>
  <c r="E5" i="1"/>
  <c r="D15" i="1" l="1"/>
  <c r="E15" i="1" s="1"/>
  <c r="D16" i="1" l="1"/>
  <c r="E16" i="1" s="1"/>
  <c r="D17" i="1" l="1"/>
  <c r="D18" i="1" s="1"/>
</calcChain>
</file>

<file path=xl/sharedStrings.xml><?xml version="1.0" encoding="utf-8"?>
<sst xmlns="http://schemas.openxmlformats.org/spreadsheetml/2006/main" count="35" uniqueCount="22">
  <si>
    <t>rok</t>
  </si>
  <si>
    <t>cena včetně DPH za rok (Kč)</t>
  </si>
  <si>
    <t>úklid provádí</t>
  </si>
  <si>
    <t>výběrové řízení (ano/ne) kdy se uskutečnilo</t>
  </si>
  <si>
    <t xml:space="preserve">povinný: </t>
  </si>
  <si>
    <t>budova</t>
  </si>
  <si>
    <t>úklid:</t>
  </si>
  <si>
    <t>budova č.1
Sokolovská</t>
  </si>
  <si>
    <t>plocha (m2)
Vnitřní, venkovní, sklady, garáže, mytí fasád</t>
  </si>
  <si>
    <t>Atalian CZ</t>
  </si>
  <si>
    <t>pozn.mytí fasád probíhá 1x ročně</t>
  </si>
  <si>
    <t>pozn.mytí fasád probíhá 1x ročně, kanceláře o výměře 947,99 se uklízí o víkendech i svátcích (příplatek)</t>
  </si>
  <si>
    <t>budova č.2
CD-I.P.Pavlova (objekt Na Bojišti)</t>
  </si>
  <si>
    <t>budova č.3
Kačerov bud. A</t>
  </si>
  <si>
    <t>Prémio invest</t>
  </si>
  <si>
    <t xml:space="preserve">Atalian CZ </t>
  </si>
  <si>
    <r>
      <rPr>
        <b/>
        <sz val="11"/>
        <color theme="1"/>
        <rFont val="Calibri"/>
        <family val="2"/>
        <charset val="238"/>
        <scheme val="minor"/>
      </rPr>
      <t>ATALIAN CZ</t>
    </r>
    <r>
      <rPr>
        <sz val="11"/>
        <color theme="1"/>
        <rFont val="Calibri"/>
        <family val="2"/>
        <charset val="238"/>
        <scheme val="minor"/>
      </rPr>
      <t xml:space="preserve">
Budovy Sokolovská a I.P.Pavlova (objekt Na Bojišti)jsou placeny ročním paušálem, který nezahrnuje pouze úklid, ale další služby, které jsou specifikovány smlouvou 
(provoz denní služby, servisní a odborné prohlídky, revize, provoz dispečerské, havrijní a pohotovostní služby, drobné malířské a lakýrnické práce, opravy a vyměny podlahových krytin, odstraňování závad, odstraňování havrijních stavů, úklid, svoz a likvidace odpadu, údržba zeleně, doplňování barelů apod....</t>
    </r>
  </si>
  <si>
    <t xml:space="preserve">ano   / 9.2015 </t>
  </si>
  <si>
    <t>ano/ 2.2012</t>
  </si>
  <si>
    <t>poznámka</t>
  </si>
  <si>
    <t>rozdíl je v četnosti úklidu - cca  4,5t m2 se uklízí 3x týdně, cca 570m 1x týdně, cca  720m 5x týdně vestibul 147m 2x denně (14x za týden)</t>
  </si>
  <si>
    <t>ano/ 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</si>
</sst>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[$Kč-405]_-;\-* #,##0\ [$Kč-405]_-;_-* &quot;-&quot;??\ [$Kč-40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/>
    <xf numFmtId="166" fontId="1" fillId="0" borderId="1" xfId="1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tabSelected="1" zoomScale="140" zoomScaleNormal="140" workbookViewId="0"/>
  </sheetViews>
  <sheetFormatPr defaultRowHeight="15" x14ac:dyDescent="0.25"/>
  <cols>
    <col min="1" max="1" width="3.42578125" customWidth="1"/>
    <col min="2" max="2" width="14" customWidth="1"/>
    <col min="3" max="3" width="5.42578125" bestFit="1" customWidth="1"/>
    <col min="4" max="7" width="16.7109375" customWidth="1"/>
    <col min="8" max="8" width="38.140625" customWidth="1"/>
  </cols>
  <sheetData>
    <row r="1" spans="2:8" ht="106.5" customHeight="1" x14ac:dyDescent="0.25">
      <c r="B1" s="12" t="s">
        <v>16</v>
      </c>
      <c r="C1" s="13"/>
      <c r="D1" s="13"/>
      <c r="E1" s="13"/>
      <c r="F1" s="13"/>
      <c r="G1" s="13"/>
      <c r="H1" s="1"/>
    </row>
    <row r="2" spans="2:8" x14ac:dyDescent="0.25">
      <c r="B2" s="15" t="s">
        <v>4</v>
      </c>
      <c r="C2" s="15"/>
      <c r="D2" s="15"/>
      <c r="E2" s="14" t="s">
        <v>6</v>
      </c>
      <c r="F2" s="14"/>
      <c r="G2" s="14"/>
      <c r="H2" s="9" t="s">
        <v>19</v>
      </c>
    </row>
    <row r="3" spans="2:8" ht="75" x14ac:dyDescent="0.25">
      <c r="B3" s="2" t="s">
        <v>5</v>
      </c>
      <c r="C3" s="2" t="s">
        <v>0</v>
      </c>
      <c r="D3" s="2" t="s">
        <v>8</v>
      </c>
      <c r="E3" s="2" t="s">
        <v>1</v>
      </c>
      <c r="F3" s="2" t="s">
        <v>2</v>
      </c>
      <c r="G3" s="2" t="s">
        <v>3</v>
      </c>
      <c r="H3" s="9"/>
    </row>
    <row r="4" spans="2:8" x14ac:dyDescent="0.25">
      <c r="B4" s="10" t="s">
        <v>7</v>
      </c>
      <c r="C4" s="3">
        <v>2017</v>
      </c>
      <c r="D4" s="4">
        <f>1026.22+999.17+1162.39+1183.49+1182.23+1182.1+1336.57+1209.2+1001.12+692+483.97+1274.49+260.45+(1100/365)</f>
        <v>12996.413698630138</v>
      </c>
      <c r="E4" s="5">
        <v>5204764.7</v>
      </c>
      <c r="F4" s="6" t="s">
        <v>15</v>
      </c>
      <c r="G4" s="7" t="s">
        <v>17</v>
      </c>
      <c r="H4" s="8" t="s">
        <v>10</v>
      </c>
    </row>
    <row r="5" spans="2:8" x14ac:dyDescent="0.25">
      <c r="B5" s="10"/>
      <c r="C5" s="3">
        <v>2018</v>
      </c>
      <c r="D5" s="4">
        <f>D4</f>
        <v>12996.413698630138</v>
      </c>
      <c r="E5" s="5">
        <f>E4</f>
        <v>5204764.7</v>
      </c>
      <c r="F5" s="6" t="s">
        <v>9</v>
      </c>
      <c r="G5" s="7"/>
      <c r="H5" s="8"/>
    </row>
    <row r="6" spans="2:8" x14ac:dyDescent="0.25">
      <c r="B6" s="10"/>
      <c r="C6" s="3">
        <v>2019</v>
      </c>
      <c r="D6" s="4">
        <f>D5</f>
        <v>12996.413698630138</v>
      </c>
      <c r="E6" s="5">
        <f>(1082892.16+1097947.27+1097947.27+1097947.27)*1.21</f>
        <v>5295848.1036999999</v>
      </c>
      <c r="F6" s="6" t="s">
        <v>9</v>
      </c>
      <c r="G6" s="7"/>
      <c r="H6" s="8"/>
    </row>
    <row r="7" spans="2:8" x14ac:dyDescent="0.25">
      <c r="B7" s="10"/>
      <c r="C7" s="3">
        <v>2020</v>
      </c>
      <c r="D7" s="4">
        <f>D6</f>
        <v>12996.413698630138</v>
      </c>
      <c r="E7" s="5">
        <f>(1097947.27+1128689.79+1128689.79+1128689.79)*1.21</f>
        <v>5425660.1344000008</v>
      </c>
      <c r="F7" s="6" t="s">
        <v>9</v>
      </c>
      <c r="G7" s="7"/>
      <c r="H7" s="8"/>
    </row>
    <row r="8" spans="2:8" x14ac:dyDescent="0.25">
      <c r="B8" s="11"/>
      <c r="C8" s="3">
        <v>2021</v>
      </c>
      <c r="D8" s="4">
        <f>D7</f>
        <v>12996.413698630138</v>
      </c>
      <c r="E8" s="5">
        <f>(1128689.79+1209070.56+1209070.56+1209070.56)*1.21</f>
        <v>5754640.7787000006</v>
      </c>
      <c r="F8" s="6" t="s">
        <v>9</v>
      </c>
      <c r="G8" s="7"/>
      <c r="H8" s="8"/>
    </row>
    <row r="9" spans="2:8" x14ac:dyDescent="0.25">
      <c r="B9" s="10" t="s">
        <v>12</v>
      </c>
      <c r="C9" s="3">
        <v>2017</v>
      </c>
      <c r="D9" s="4">
        <f>50.58+675.13+843.48+1296.81+1283.83+1358.73+1311.45+1522.08+491.07+574.92+1198.75+1455.69+84.32+257.73+91.5+256.3+148.82+193.64+897.72+500+1465+(1100/365)</f>
        <v>15960.563698630134</v>
      </c>
      <c r="E9" s="5">
        <v>8572457.5500000007</v>
      </c>
      <c r="F9" s="6" t="s">
        <v>9</v>
      </c>
      <c r="G9" s="7" t="s">
        <v>17</v>
      </c>
      <c r="H9" s="8" t="s">
        <v>11</v>
      </c>
    </row>
    <row r="10" spans="2:8" x14ac:dyDescent="0.25">
      <c r="B10" s="10"/>
      <c r="C10" s="3">
        <v>2018</v>
      </c>
      <c r="D10" s="4">
        <f>D9</f>
        <v>15960.563698630134</v>
      </c>
      <c r="E10" s="5">
        <f>E9</f>
        <v>8572457.5500000007</v>
      </c>
      <c r="F10" s="6" t="s">
        <v>9</v>
      </c>
      <c r="G10" s="7"/>
      <c r="H10" s="8"/>
    </row>
    <row r="11" spans="2:8" x14ac:dyDescent="0.25">
      <c r="B11" s="10"/>
      <c r="C11" s="3">
        <v>2019</v>
      </c>
      <c r="D11" s="4">
        <f>D10</f>
        <v>15960.563698630134</v>
      </c>
      <c r="E11" s="5">
        <f>(590089.64*2+602787.82+5425090.39)*1.21</f>
        <v>8721749.5628999993</v>
      </c>
      <c r="F11" s="6" t="s">
        <v>9</v>
      </c>
      <c r="G11" s="7"/>
      <c r="H11" s="8"/>
    </row>
    <row r="12" spans="2:8" x14ac:dyDescent="0.25">
      <c r="B12" s="10"/>
      <c r="C12" s="3">
        <v>2020</v>
      </c>
      <c r="D12" s="4">
        <f>D11</f>
        <v>15960.563698630134</v>
      </c>
      <c r="E12" s="5">
        <f>(1808363.46+5576992.92)*1.21</f>
        <v>8936281.2197999991</v>
      </c>
      <c r="F12" s="6" t="s">
        <v>9</v>
      </c>
      <c r="G12" s="7"/>
      <c r="H12" s="8"/>
    </row>
    <row r="13" spans="2:8" x14ac:dyDescent="0.25">
      <c r="B13" s="11"/>
      <c r="C13" s="3">
        <v>2021</v>
      </c>
      <c r="D13" s="4">
        <f>D12</f>
        <v>15960.563698630134</v>
      </c>
      <c r="E13" s="5">
        <f>(1858997.64+5755456.69)*1.21</f>
        <v>9213489.7392999995</v>
      </c>
      <c r="F13" s="6" t="s">
        <v>9</v>
      </c>
      <c r="G13" s="7"/>
      <c r="H13" s="8"/>
    </row>
    <row r="14" spans="2:8" x14ac:dyDescent="0.25">
      <c r="B14" s="10" t="s">
        <v>13</v>
      </c>
      <c r="C14" s="3">
        <v>2017</v>
      </c>
      <c r="D14" s="4" t="e">
        <f>+#REF!+#REF!+#REF!+#REF!+#REF!+#REF!+#REF!+#REF!+#REF!+#REF!+#REF!+#REF!+#REF!</f>
        <v>#REF!</v>
      </c>
      <c r="E14" s="5" t="e">
        <f>(6249581.02/51915)*D14</f>
        <v>#REF!</v>
      </c>
      <c r="F14" s="6" t="s">
        <v>14</v>
      </c>
      <c r="G14" s="7" t="s">
        <v>18</v>
      </c>
      <c r="H14" s="8" t="s">
        <v>20</v>
      </c>
    </row>
    <row r="15" spans="2:8" x14ac:dyDescent="0.25">
      <c r="B15" s="10"/>
      <c r="C15" s="3">
        <v>2018</v>
      </c>
      <c r="D15" s="4" t="e">
        <f>D14</f>
        <v>#REF!</v>
      </c>
      <c r="E15" s="5" t="e">
        <f>(6342918.5/51915)*D15</f>
        <v>#REF!</v>
      </c>
      <c r="F15" s="6" t="s">
        <v>14</v>
      </c>
      <c r="G15" s="7"/>
      <c r="H15" s="8"/>
    </row>
    <row r="16" spans="2:8" x14ac:dyDescent="0.25">
      <c r="B16" s="10"/>
      <c r="C16" s="3">
        <v>2019</v>
      </c>
      <c r="D16" s="4" t="e">
        <f>D15</f>
        <v>#REF!</v>
      </c>
      <c r="E16" s="5" t="e">
        <f>(6431753.7/51915)*D16</f>
        <v>#REF!</v>
      </c>
      <c r="F16" s="6" t="s">
        <v>14</v>
      </c>
      <c r="G16" s="7" t="s">
        <v>21</v>
      </c>
      <c r="H16" s="8"/>
    </row>
    <row r="17" spans="2:8" x14ac:dyDescent="0.25">
      <c r="B17" s="10"/>
      <c r="C17" s="3">
        <v>2020</v>
      </c>
      <c r="D17" s="4" t="e">
        <f>D16</f>
        <v>#REF!</v>
      </c>
      <c r="E17" s="5">
        <f>408050.86*1.21</f>
        <v>493741.54059999995</v>
      </c>
      <c r="F17" s="6" t="s">
        <v>14</v>
      </c>
      <c r="G17" s="7"/>
      <c r="H17" s="8"/>
    </row>
    <row r="18" spans="2:8" x14ac:dyDescent="0.25">
      <c r="B18" s="11"/>
      <c r="C18" s="3">
        <v>2021</v>
      </c>
      <c r="D18" s="4" t="e">
        <f>D17</f>
        <v>#REF!</v>
      </c>
      <c r="E18" s="5">
        <f>555121*1.21</f>
        <v>671696.41</v>
      </c>
      <c r="F18" s="6" t="s">
        <v>14</v>
      </c>
      <c r="G18" s="6"/>
      <c r="H18" s="8"/>
    </row>
  </sheetData>
  <sheetProtection algorithmName="SHA-512" hashValue="EJdqMSPj7WCPbhfkQ6SRyXLtCt6tNhYRb/PsnFxBgj/7KLEnLKiodF5OYNgQ7xeyrHHO160AMjM/n41Ajc/zzg==" saltValue="LFDqJ3qgVHm1gnZLl/2cZw==" spinCount="100000" sheet="1" objects="1" scenarios="1"/>
  <mergeCells count="10">
    <mergeCell ref="B1:G1"/>
    <mergeCell ref="E2:G2"/>
    <mergeCell ref="B4:B8"/>
    <mergeCell ref="B2:D2"/>
    <mergeCell ref="H4:H8"/>
    <mergeCell ref="H9:H13"/>
    <mergeCell ref="H14:H18"/>
    <mergeCell ref="H2:H3"/>
    <mergeCell ref="B9:B13"/>
    <mergeCell ref="B14:B18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Razima</dc:creator>
  <cp:lastModifiedBy>Kristina Staňková 900200</cp:lastModifiedBy>
  <dcterms:created xsi:type="dcterms:W3CDTF">2014-07-17T08:33:56Z</dcterms:created>
  <dcterms:modified xsi:type="dcterms:W3CDTF">2022-04-22T11:41:57Z</dcterms:modified>
</cp:coreProperties>
</file>